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51" i="1"/>
  <c r="D50"/>
  <c r="C52"/>
  <c r="B52"/>
  <c r="B50"/>
  <c r="B49"/>
  <c r="C51"/>
  <c r="B51"/>
  <c r="C49"/>
  <c r="C50"/>
  <c r="D45"/>
  <c r="C45"/>
  <c r="B45"/>
  <c r="C44"/>
  <c r="B44"/>
  <c r="C43"/>
  <c r="B43"/>
  <c r="C42"/>
  <c r="B42"/>
  <c r="F38"/>
  <c r="F37"/>
  <c r="F36"/>
  <c r="D37"/>
  <c r="D36"/>
  <c r="B37"/>
  <c r="B36"/>
  <c r="C31"/>
  <c r="C26"/>
  <c r="C29"/>
  <c r="F21"/>
  <c r="F20"/>
  <c r="E20"/>
  <c r="E21"/>
  <c r="E22" s="1"/>
  <c r="B26" s="1"/>
  <c r="B29" s="1"/>
  <c r="B31" s="1"/>
  <c r="B32" s="1"/>
  <c r="F22"/>
  <c r="D5"/>
  <c r="B21"/>
  <c r="B20"/>
  <c r="C14"/>
  <c r="C12"/>
  <c r="B14"/>
  <c r="B12"/>
  <c r="D4"/>
  <c r="D3"/>
</calcChain>
</file>

<file path=xl/sharedStrings.xml><?xml version="1.0" encoding="utf-8"?>
<sst xmlns="http://schemas.openxmlformats.org/spreadsheetml/2006/main" count="74" uniqueCount="49">
  <si>
    <t>BUDGET DELLE VENDITE</t>
  </si>
  <si>
    <t>Prodotto</t>
  </si>
  <si>
    <t>Vendite annuali</t>
  </si>
  <si>
    <t>Prezzo</t>
  </si>
  <si>
    <t>WZX40</t>
  </si>
  <si>
    <t>TKA10</t>
  </si>
  <si>
    <t>Ricavi tot.</t>
  </si>
  <si>
    <t>Fattori produttivi</t>
  </si>
  <si>
    <t>Materia A</t>
  </si>
  <si>
    <t>Materia B</t>
  </si>
  <si>
    <t>Manodopera diretta</t>
  </si>
  <si>
    <t>Impieghi standard</t>
  </si>
  <si>
    <t>Costi standard</t>
  </si>
  <si>
    <t>BUDGET DELLA PRODUZIONE</t>
  </si>
  <si>
    <t>Descrizione</t>
  </si>
  <si>
    <t>vendite programmate</t>
  </si>
  <si>
    <t>TOT</t>
  </si>
  <si>
    <t>rimanenze finali</t>
  </si>
  <si>
    <t>Quantita da produrre</t>
  </si>
  <si>
    <t>Qta programmata</t>
  </si>
  <si>
    <t>Qta standard</t>
  </si>
  <si>
    <t>materia A</t>
  </si>
  <si>
    <t>materia B</t>
  </si>
  <si>
    <t>fabbisogno</t>
  </si>
  <si>
    <t>BUDGET DEGLI APPROVVIGIONAMENTI</t>
  </si>
  <si>
    <t>Prodotti</t>
  </si>
  <si>
    <t>BUDGET A QUANTITA</t>
  </si>
  <si>
    <t>TOTALE</t>
  </si>
  <si>
    <t>Quantita da acquistare</t>
  </si>
  <si>
    <t>-esistenze iniziali</t>
  </si>
  <si>
    <t>-esistenze iniz</t>
  </si>
  <si>
    <t>costo unitario</t>
  </si>
  <si>
    <t>costo complessivo</t>
  </si>
  <si>
    <t>costo tot approv materie</t>
  </si>
  <si>
    <t>BUDGET MANODOPERA DIRETTA</t>
  </si>
  <si>
    <t>prodotti</t>
  </si>
  <si>
    <t>ore lavorate</t>
  </si>
  <si>
    <t>standard unitario</t>
  </si>
  <si>
    <t>produzione 
programmata</t>
  </si>
  <si>
    <t>costo orario
 standard</t>
  </si>
  <si>
    <t>costo manodopera
 diretta</t>
  </si>
  <si>
    <t>BUDGET DEL COSTO PRIMO PROGRAMMATO</t>
  </si>
  <si>
    <t>Costo materia prima A</t>
  </si>
  <si>
    <t>Costo materia prima B</t>
  </si>
  <si>
    <t>MOD</t>
  </si>
  <si>
    <t>BUDET DEL COSTO INDUSTRIALE PROGRAMMATO</t>
  </si>
  <si>
    <t>Costo indiretto</t>
  </si>
  <si>
    <t>costo primo</t>
  </si>
  <si>
    <t>costo industriale unitario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</si>
</sst>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Font="1" applyBorder="1"/>
    <xf numFmtId="0" fontId="0" fillId="0" borderId="11" xfId="0" applyFont="1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3" xfId="0" applyFont="1" applyBorder="1"/>
    <xf numFmtId="0" fontId="0" fillId="0" borderId="15" xfId="0" applyBorder="1"/>
    <xf numFmtId="0" fontId="1" fillId="0" borderId="5" xfId="0" applyFont="1" applyBorder="1"/>
    <xf numFmtId="0" fontId="0" fillId="0" borderId="16" xfId="0" applyBorder="1"/>
    <xf numFmtId="0" fontId="0" fillId="0" borderId="16" xfId="0" applyFont="1" applyBorder="1"/>
    <xf numFmtId="0" fontId="0" fillId="0" borderId="17" xfId="0" applyBorder="1"/>
    <xf numFmtId="0" fontId="1" fillId="0" borderId="11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0" fillId="0" borderId="18" xfId="0" applyBorder="1"/>
    <xf numFmtId="49" fontId="0" fillId="0" borderId="13" xfId="0" applyNumberFormat="1" applyBorder="1"/>
    <xf numFmtId="0" fontId="0" fillId="0" borderId="13" xfId="0" quotePrefix="1" applyBorder="1"/>
    <xf numFmtId="0" fontId="0" fillId="0" borderId="19" xfId="0" applyBorder="1"/>
    <xf numFmtId="0" fontId="1" fillId="0" borderId="20" xfId="0" applyFont="1" applyBorder="1"/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3" xfId="0" applyFont="1" applyFill="1" applyBorder="1"/>
    <xf numFmtId="0" fontId="1" fillId="0" borderId="0" xfId="0" applyFont="1" applyBorder="1" applyAlignment="1"/>
    <xf numFmtId="0" fontId="0" fillId="0" borderId="13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31" workbookViewId="0">
      <selection activeCell="F42" sqref="F42"/>
    </sheetView>
  </sheetViews>
  <sheetFormatPr defaultRowHeight="15"/>
  <cols>
    <col min="1" max="1" width="30.42578125" bestFit="1" customWidth="1"/>
    <col min="2" max="2" width="23.85546875" bestFit="1" customWidth="1"/>
    <col min="3" max="3" width="20.7109375" bestFit="1" customWidth="1"/>
    <col min="4" max="4" width="11.7109375" bestFit="1" customWidth="1"/>
    <col min="5" max="5" width="19.85546875" bestFit="1" customWidth="1"/>
    <col min="6" max="6" width="21.42578125" bestFit="1" customWidth="1"/>
    <col min="7" max="7" width="9.7109375" customWidth="1"/>
    <col min="8" max="8" width="11.5703125" customWidth="1"/>
    <col min="9" max="9" width="13.7109375" bestFit="1" customWidth="1"/>
  </cols>
  <sheetData>
    <row r="1" spans="1:9">
      <c r="A1" s="45" t="s">
        <v>0</v>
      </c>
      <c r="B1" s="51"/>
      <c r="C1" s="51"/>
      <c r="D1" s="46"/>
    </row>
    <row r="2" spans="1:9">
      <c r="A2" s="14" t="s">
        <v>1</v>
      </c>
      <c r="B2" s="15" t="s">
        <v>2</v>
      </c>
      <c r="C2" s="15" t="s">
        <v>3</v>
      </c>
      <c r="D2" s="16" t="s">
        <v>6</v>
      </c>
      <c r="F2" s="41" t="s">
        <v>7</v>
      </c>
      <c r="G2" s="52" t="s">
        <v>11</v>
      </c>
      <c r="H2" s="52"/>
      <c r="I2" s="41" t="s">
        <v>12</v>
      </c>
    </row>
    <row r="3" spans="1:9">
      <c r="A3" s="17" t="s">
        <v>4</v>
      </c>
      <c r="B3" s="18">
        <v>65000</v>
      </c>
      <c r="C3" s="18">
        <v>118</v>
      </c>
      <c r="D3" s="19">
        <f>B3*C3</f>
        <v>7670000</v>
      </c>
      <c r="F3" s="41"/>
      <c r="G3" t="s">
        <v>4</v>
      </c>
      <c r="H3" t="s">
        <v>5</v>
      </c>
      <c r="I3" s="41"/>
    </row>
    <row r="4" spans="1:9">
      <c r="A4" s="17" t="s">
        <v>5</v>
      </c>
      <c r="B4" s="18">
        <v>80000</v>
      </c>
      <c r="C4" s="18">
        <v>109</v>
      </c>
      <c r="D4" s="19">
        <f>B4*C4</f>
        <v>8720000</v>
      </c>
      <c r="F4" t="s">
        <v>8</v>
      </c>
      <c r="G4">
        <v>2.2000000000000002</v>
      </c>
      <c r="H4">
        <v>1</v>
      </c>
      <c r="I4">
        <v>12</v>
      </c>
    </row>
    <row r="5" spans="1:9">
      <c r="A5" s="7"/>
      <c r="B5" s="8"/>
      <c r="C5" s="8"/>
      <c r="D5" s="9">
        <f>SUM(D3:D4)</f>
        <v>16390000</v>
      </c>
      <c r="F5" t="s">
        <v>9</v>
      </c>
      <c r="G5">
        <v>1.4</v>
      </c>
      <c r="H5">
        <v>1</v>
      </c>
      <c r="I5">
        <v>9</v>
      </c>
    </row>
    <row r="6" spans="1:9">
      <c r="F6" t="s">
        <v>10</v>
      </c>
      <c r="G6">
        <v>2</v>
      </c>
      <c r="H6">
        <v>1</v>
      </c>
      <c r="I6">
        <v>11</v>
      </c>
    </row>
    <row r="8" spans="1:9">
      <c r="A8" s="42" t="s">
        <v>13</v>
      </c>
      <c r="B8" s="43"/>
      <c r="C8" s="44"/>
    </row>
    <row r="9" spans="1:9">
      <c r="A9" s="27" t="s">
        <v>14</v>
      </c>
      <c r="B9" s="29" t="s">
        <v>4</v>
      </c>
      <c r="C9" s="28" t="s">
        <v>5</v>
      </c>
    </row>
    <row r="10" spans="1:9">
      <c r="A10" s="17" t="s">
        <v>15</v>
      </c>
      <c r="B10" s="23">
        <v>65000</v>
      </c>
      <c r="C10" s="19">
        <v>80000</v>
      </c>
    </row>
    <row r="11" spans="1:9">
      <c r="A11" s="17" t="s">
        <v>17</v>
      </c>
      <c r="B11" s="23">
        <v>3500</v>
      </c>
      <c r="C11" s="19">
        <v>6200</v>
      </c>
    </row>
    <row r="12" spans="1:9">
      <c r="A12" s="20" t="s">
        <v>16</v>
      </c>
      <c r="B12" s="24">
        <f>B10+B11</f>
        <v>68500</v>
      </c>
      <c r="C12" s="19">
        <f>C10+C11</f>
        <v>86200</v>
      </c>
    </row>
    <row r="13" spans="1:9" ht="15.75" thickBot="1">
      <c r="A13" s="37" t="s">
        <v>30</v>
      </c>
      <c r="B13" s="25">
        <v>680</v>
      </c>
      <c r="C13" s="21">
        <v>920</v>
      </c>
    </row>
    <row r="14" spans="1:9" ht="15.75" thickTop="1">
      <c r="A14" s="22" t="s">
        <v>18</v>
      </c>
      <c r="B14" s="26">
        <f>B12-B13</f>
        <v>67820</v>
      </c>
      <c r="C14" s="3">
        <f>C12-C13</f>
        <v>85280</v>
      </c>
    </row>
    <row r="15" spans="1:9">
      <c r="A15" s="1"/>
      <c r="B15" s="1"/>
      <c r="C15" s="1"/>
    </row>
    <row r="16" spans="1:9">
      <c r="A16" s="1"/>
      <c r="B16" s="1"/>
      <c r="C16" s="1"/>
    </row>
    <row r="17" spans="1:6" ht="14.25" customHeight="1">
      <c r="A17" s="30" t="s">
        <v>26</v>
      </c>
    </row>
    <row r="18" spans="1:6">
      <c r="A18" s="47" t="s">
        <v>25</v>
      </c>
      <c r="B18" s="49" t="s">
        <v>19</v>
      </c>
      <c r="C18" s="45" t="s">
        <v>20</v>
      </c>
      <c r="D18" s="46"/>
      <c r="E18" s="45" t="s">
        <v>23</v>
      </c>
      <c r="F18" s="46"/>
    </row>
    <row r="19" spans="1:6">
      <c r="A19" s="48"/>
      <c r="B19" s="50"/>
      <c r="C19" s="4" t="s">
        <v>21</v>
      </c>
      <c r="D19" s="4" t="s">
        <v>22</v>
      </c>
      <c r="E19" s="4" t="s">
        <v>21</v>
      </c>
      <c r="F19" s="4" t="s">
        <v>22</v>
      </c>
    </row>
    <row r="20" spans="1:6">
      <c r="A20" s="5" t="s">
        <v>4</v>
      </c>
      <c r="B20" s="10">
        <f>B14</f>
        <v>67820</v>
      </c>
      <c r="C20" s="6">
        <v>2.2000000000000002</v>
      </c>
      <c r="D20" s="12">
        <v>1.4</v>
      </c>
      <c r="E20" s="6">
        <f>B20*C20</f>
        <v>149204</v>
      </c>
      <c r="F20" s="12">
        <f>D20*B20</f>
        <v>94948</v>
      </c>
    </row>
    <row r="21" spans="1:6" ht="15.75" thickBot="1">
      <c r="A21" s="7" t="s">
        <v>5</v>
      </c>
      <c r="B21" s="11">
        <f>C14</f>
        <v>85280</v>
      </c>
      <c r="C21" s="8">
        <v>1.8</v>
      </c>
      <c r="D21" s="13">
        <v>1</v>
      </c>
      <c r="E21" s="35">
        <f>B21*C21</f>
        <v>153504</v>
      </c>
      <c r="F21" s="25">
        <f>D21*B21</f>
        <v>85280</v>
      </c>
    </row>
    <row r="22" spans="1:6" ht="15.75" thickTop="1">
      <c r="A22" s="32" t="s">
        <v>27</v>
      </c>
      <c r="B22" s="4"/>
      <c r="C22" s="34"/>
      <c r="D22" s="4"/>
      <c r="E22" s="2">
        <f>SUM(E20:E21)</f>
        <v>302708</v>
      </c>
      <c r="F22" s="26">
        <f>SUM(F20:F21)</f>
        <v>180228</v>
      </c>
    </row>
    <row r="24" spans="1:6">
      <c r="A24" s="45" t="s">
        <v>24</v>
      </c>
      <c r="B24" s="51"/>
      <c r="C24" s="46"/>
    </row>
    <row r="25" spans="1:6">
      <c r="A25" s="32" t="s">
        <v>14</v>
      </c>
      <c r="B25" s="4" t="s">
        <v>8</v>
      </c>
      <c r="C25" s="33" t="s">
        <v>9</v>
      </c>
    </row>
    <row r="26" spans="1:6">
      <c r="A26" s="17" t="s">
        <v>23</v>
      </c>
      <c r="B26" s="23">
        <f>E22</f>
        <v>302708</v>
      </c>
      <c r="C26" s="19">
        <f>F22</f>
        <v>180228</v>
      </c>
    </row>
    <row r="27" spans="1:6">
      <c r="A27" s="17" t="s">
        <v>17</v>
      </c>
      <c r="B27" s="23">
        <v>25000</v>
      </c>
      <c r="C27" s="19">
        <v>33000</v>
      </c>
    </row>
    <row r="28" spans="1:6" ht="15.75" thickBot="1">
      <c r="A28" s="36" t="s">
        <v>29</v>
      </c>
      <c r="B28" s="25">
        <v>18000</v>
      </c>
      <c r="C28" s="21">
        <v>9000</v>
      </c>
    </row>
    <row r="29" spans="1:6" ht="15.75" thickTop="1">
      <c r="A29" s="4" t="s">
        <v>28</v>
      </c>
      <c r="B29" s="26">
        <f>B26+B27-B28</f>
        <v>309708</v>
      </c>
      <c r="C29" s="3">
        <f>C26+C27-C28</f>
        <v>204228</v>
      </c>
    </row>
    <row r="30" spans="1:6" ht="15.75" thickBot="1">
      <c r="A30" s="29" t="s">
        <v>31</v>
      </c>
      <c r="B30" s="6">
        <v>12</v>
      </c>
      <c r="C30" s="38">
        <v>9</v>
      </c>
    </row>
    <row r="31" spans="1:6" ht="15.75" thickTop="1">
      <c r="A31" s="22" t="s">
        <v>32</v>
      </c>
      <c r="B31" s="4">
        <f>B29*B30</f>
        <v>3716496</v>
      </c>
      <c r="C31" s="39">
        <f>C29*C30</f>
        <v>1838052</v>
      </c>
      <c r="D31" s="31"/>
    </row>
    <row r="32" spans="1:6">
      <c r="A32" s="32" t="s">
        <v>33</v>
      </c>
      <c r="B32" s="51">
        <f>B31+C31</f>
        <v>5554548</v>
      </c>
      <c r="C32" s="46"/>
    </row>
    <row r="34" spans="1:6" ht="16.5" customHeight="1">
      <c r="A34" s="57" t="s">
        <v>34</v>
      </c>
      <c r="B34" s="58"/>
      <c r="C34" s="58"/>
      <c r="D34" s="58"/>
      <c r="E34" s="58"/>
      <c r="F34" s="59"/>
    </row>
    <row r="35" spans="1:6" ht="30">
      <c r="A35" s="53" t="s">
        <v>35</v>
      </c>
      <c r="B35" s="55" t="s">
        <v>38</v>
      </c>
      <c r="C35" s="40" t="s">
        <v>37</v>
      </c>
      <c r="D35" s="56" t="s">
        <v>36</v>
      </c>
      <c r="E35" s="54" t="s">
        <v>39</v>
      </c>
      <c r="F35" s="55" t="s">
        <v>40</v>
      </c>
    </row>
    <row r="36" spans="1:6">
      <c r="A36" s="5" t="s">
        <v>4</v>
      </c>
      <c r="B36" s="12">
        <f>B14</f>
        <v>67820</v>
      </c>
      <c r="C36" s="6">
        <v>2</v>
      </c>
      <c r="D36" s="12">
        <f>C36*B36</f>
        <v>135640</v>
      </c>
      <c r="E36" s="6">
        <v>11</v>
      </c>
      <c r="F36" s="12">
        <f>E36*D36</f>
        <v>1492040</v>
      </c>
    </row>
    <row r="37" spans="1:6" ht="15.75" thickBot="1">
      <c r="A37" s="7" t="s">
        <v>5</v>
      </c>
      <c r="B37" s="13">
        <f>C14</f>
        <v>85280</v>
      </c>
      <c r="C37" s="8">
        <v>1</v>
      </c>
      <c r="D37" s="13">
        <f>C37*B37</f>
        <v>85280</v>
      </c>
      <c r="E37" s="8">
        <v>11</v>
      </c>
      <c r="F37" s="25">
        <f>E37*D37</f>
        <v>938080</v>
      </c>
    </row>
    <row r="38" spans="1:6" ht="15.75" thickTop="1">
      <c r="A38" s="18"/>
      <c r="E38" s="1" t="s">
        <v>27</v>
      </c>
      <c r="F38" s="26">
        <f>SUM(F36:F37)</f>
        <v>2430120</v>
      </c>
    </row>
    <row r="40" spans="1:6">
      <c r="A40" s="45" t="s">
        <v>41</v>
      </c>
      <c r="B40" s="51"/>
      <c r="C40" s="46"/>
      <c r="D40" s="62"/>
    </row>
    <row r="41" spans="1:6">
      <c r="A41" s="4" t="s">
        <v>14</v>
      </c>
      <c r="B41" s="4" t="s">
        <v>4</v>
      </c>
      <c r="C41" s="4" t="s">
        <v>5</v>
      </c>
      <c r="D41" s="61"/>
      <c r="E41" s="18"/>
    </row>
    <row r="42" spans="1:6">
      <c r="A42" s="23" t="s">
        <v>42</v>
      </c>
      <c r="B42" s="23">
        <f>E20*B30</f>
        <v>1790448</v>
      </c>
      <c r="C42" s="12">
        <f>E21*B30</f>
        <v>1842048</v>
      </c>
      <c r="D42" s="18"/>
      <c r="E42" s="18"/>
    </row>
    <row r="43" spans="1:6">
      <c r="A43" s="23" t="s">
        <v>43</v>
      </c>
      <c r="B43" s="23">
        <f>F20*C30</f>
        <v>854532</v>
      </c>
      <c r="C43" s="23">
        <f>F21*C30</f>
        <v>767520</v>
      </c>
      <c r="D43" s="17"/>
      <c r="E43" s="18"/>
    </row>
    <row r="44" spans="1:6">
      <c r="A44" s="23" t="s">
        <v>44</v>
      </c>
      <c r="B44" s="23">
        <f>F36</f>
        <v>1492040</v>
      </c>
      <c r="C44" s="23">
        <f>F37</f>
        <v>938080</v>
      </c>
      <c r="D44" s="17"/>
      <c r="E44" s="18"/>
    </row>
    <row r="45" spans="1:6">
      <c r="A45" s="26" t="s">
        <v>27</v>
      </c>
      <c r="B45" s="26">
        <f>SUM(B42:B44)</f>
        <v>4137020</v>
      </c>
      <c r="C45" s="26">
        <f>SUM(C42:C44)</f>
        <v>3547648</v>
      </c>
      <c r="D45" s="4">
        <f>B45+C45</f>
        <v>7684668</v>
      </c>
    </row>
    <row r="47" spans="1:6">
      <c r="A47" t="s">
        <v>45</v>
      </c>
    </row>
    <row r="48" spans="1:6">
      <c r="A48" s="4" t="s">
        <v>14</v>
      </c>
      <c r="B48" s="4" t="s">
        <v>4</v>
      </c>
      <c r="C48" s="32" t="s">
        <v>5</v>
      </c>
      <c r="D48" s="60" t="s">
        <v>27</v>
      </c>
    </row>
    <row r="49" spans="1:4">
      <c r="A49" s="17" t="s">
        <v>47</v>
      </c>
      <c r="B49" s="12">
        <f>B45</f>
        <v>4137020</v>
      </c>
      <c r="C49" s="12">
        <f>C45</f>
        <v>3547648</v>
      </c>
      <c r="D49" s="19"/>
    </row>
    <row r="50" spans="1:4">
      <c r="A50" s="17" t="s">
        <v>46</v>
      </c>
      <c r="B50" s="23">
        <f>B45*20/100</f>
        <v>827404</v>
      </c>
      <c r="C50" s="23">
        <f>D50/(B45+C45)*C45</f>
        <v>709529.60000000009</v>
      </c>
      <c r="D50" s="19">
        <f>D45*20/100</f>
        <v>1536933.6</v>
      </c>
    </row>
    <row r="51" spans="1:4">
      <c r="A51" s="63" t="s">
        <v>27</v>
      </c>
      <c r="B51" s="23">
        <f>B49+B50</f>
        <v>4964424</v>
      </c>
      <c r="C51" s="23">
        <f>C49+C50</f>
        <v>4257177.5999999996</v>
      </c>
      <c r="D51" s="19">
        <f>B51+C51</f>
        <v>9221601.5999999996</v>
      </c>
    </row>
    <row r="52" spans="1:4">
      <c r="A52" s="22" t="s">
        <v>48</v>
      </c>
      <c r="B52" s="26">
        <f>B51/B36</f>
        <v>73.2</v>
      </c>
      <c r="C52" s="26">
        <f>C51/B37</f>
        <v>49.919999999999995</v>
      </c>
      <c r="D52" s="9"/>
    </row>
    <row r="53" spans="1:4">
      <c r="A53" s="18"/>
      <c r="B53" s="18"/>
    </row>
    <row r="54" spans="1:4">
      <c r="A54" s="18"/>
      <c r="B54" s="18"/>
    </row>
  </sheetData>
  <mergeCells count="13">
    <mergeCell ref="A34:F34"/>
    <mergeCell ref="A40:C40"/>
    <mergeCell ref="A24:C24"/>
    <mergeCell ref="B32:C32"/>
    <mergeCell ref="A1:D1"/>
    <mergeCell ref="G2:H2"/>
    <mergeCell ref="F2:F3"/>
    <mergeCell ref="I2:I3"/>
    <mergeCell ref="A8:C8"/>
    <mergeCell ref="C18:D18"/>
    <mergeCell ref="E18:F18"/>
    <mergeCell ref="A18:A19"/>
    <mergeCell ref="B18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5^D MERCURIO</dc:creator>
  <cp:lastModifiedBy>5^D MERCURIO</cp:lastModifiedBy>
  <dcterms:created xsi:type="dcterms:W3CDTF">2014-03-31T08:13:16Z</dcterms:created>
  <dcterms:modified xsi:type="dcterms:W3CDTF">2014-03-31T09:47:08Z</dcterms:modified>
</cp:coreProperties>
</file>